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30" windowWidth="14355" windowHeight="621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D49" i="1" l="1"/>
  <c r="D48" i="1" s="1"/>
  <c r="C48" i="1" l="1"/>
  <c r="C62" i="1" l="1"/>
  <c r="D62" i="1"/>
  <c r="D63" i="1"/>
  <c r="C33" i="1" l="1"/>
  <c r="D33" i="1"/>
  <c r="D34" i="1"/>
  <c r="D35" i="1" s="1"/>
  <c r="D16" i="1" l="1"/>
  <c r="D15" i="1"/>
  <c r="D17" i="1" l="1"/>
  <c r="D18" i="1" s="1"/>
  <c r="D19" i="1" l="1"/>
</calcChain>
</file>

<file path=xl/sharedStrings.xml><?xml version="1.0" encoding="utf-8"?>
<sst xmlns="http://schemas.openxmlformats.org/spreadsheetml/2006/main" count="51" uniqueCount="30">
  <si>
    <t>Input data:</t>
  </si>
  <si>
    <t>e.g. enter "6.375%" as "6.375"</t>
  </si>
  <si>
    <t>Results:</t>
  </si>
  <si>
    <t>Year basis (usually 360 or 365)</t>
  </si>
  <si>
    <t>www.markets-international.com                                             Copyright:  Markets International Ltd</t>
  </si>
  <si>
    <t>Interest rates</t>
  </si>
  <si>
    <t>Number of days in the period for which the rate is quoted</t>
  </si>
  <si>
    <t>Nominal interest rate quoted</t>
  </si>
  <si>
    <t>Equivalent rate on a 360-day year</t>
  </si>
  <si>
    <t>Equivalent rate on a 365-day year</t>
  </si>
  <si>
    <t>Markets International Ltd gives no warranty of any kind as to the accuracy, usefulness or safety of this spreadsheet.
All copyright belongs to Markets International Ltd. and usage is strictly limited to your personal use only
You may not distribute or publish any part of the spreadsheet in any way.
Anyone using this spreadsheet agrees to these terms and conditions by so doing.</t>
  </si>
  <si>
    <r>
      <t>'</t>
    </r>
    <r>
      <rPr>
        <b/>
        <sz val="11"/>
        <rFont val="Calibri"/>
        <family val="2"/>
        <scheme val="minor"/>
      </rPr>
      <t>Effective rate</t>
    </r>
    <r>
      <rPr>
        <sz val="11"/>
        <rFont val="Calibri"/>
        <family val="2"/>
        <scheme val="minor"/>
      </rPr>
      <t>' (i.e. equivalent 365-day-compounded rate on a 365-day basis)</t>
    </r>
  </si>
  <si>
    <t>Compounding frequency quoted (number of times per 365-day year)</t>
  </si>
  <si>
    <t>Equivalent 365-day-compounded rate on a 360-day year</t>
  </si>
  <si>
    <r>
      <t xml:space="preserve">Equivalent </t>
    </r>
    <r>
      <rPr>
        <b/>
        <sz val="11"/>
        <rFont val="Calibri"/>
        <family val="2"/>
        <scheme val="minor"/>
      </rPr>
      <t>continuously compounded rate</t>
    </r>
    <r>
      <rPr>
        <sz val="11"/>
        <rFont val="Calibri"/>
        <family val="2"/>
        <scheme val="minor"/>
      </rPr>
      <t xml:space="preserve"> on a 365-day year</t>
    </r>
  </si>
  <si>
    <r>
      <t>'</t>
    </r>
    <r>
      <rPr>
        <b/>
        <sz val="11"/>
        <rFont val="Calibri"/>
        <family val="2"/>
        <scheme val="minor"/>
      </rPr>
      <t>Effective rate</t>
    </r>
    <r>
      <rPr>
        <sz val="11"/>
        <rFont val="Calibri"/>
        <family val="2"/>
        <scheme val="minor"/>
      </rPr>
      <t>' (i.e. equivalent 365-day-compounded rate on a 365-day year)</t>
    </r>
  </si>
  <si>
    <t>Given a quoted interest rate, what is the equivalent interest rate</t>
  </si>
  <si>
    <t xml:space="preserve">                                                                   with a different compounding frequency?</t>
  </si>
  <si>
    <t>Year basis wanted (usually 360 or 365)</t>
  </si>
  <si>
    <t>Number of days in the period for which the rate is wanted</t>
  </si>
  <si>
    <t>Different compounding frequency wanted (number of times per 365-day year)</t>
  </si>
  <si>
    <t>Given a quoted interest rate, what are the rate quoted on a different year basis,</t>
  </si>
  <si>
    <r>
      <t>Equivalent 'e</t>
    </r>
    <r>
      <rPr>
        <b/>
        <sz val="11"/>
        <rFont val="Calibri"/>
        <family val="2"/>
        <scheme val="minor"/>
      </rPr>
      <t>ffective rate</t>
    </r>
    <r>
      <rPr>
        <sz val="11"/>
        <rFont val="Calibri"/>
        <family val="2"/>
        <scheme val="minor"/>
      </rPr>
      <t>' (i.e. equivalent 365-day-compounded rate on a 365-day basis)</t>
    </r>
  </si>
  <si>
    <r>
      <t xml:space="preserve">Equivalent </t>
    </r>
    <r>
      <rPr>
        <b/>
        <sz val="11"/>
        <rFont val="Calibri"/>
        <family val="2"/>
        <scheme val="minor"/>
      </rPr>
      <t>continuously compounded</t>
    </r>
    <r>
      <rPr>
        <sz val="11"/>
        <rFont val="Calibri"/>
        <family val="2"/>
        <scheme val="minor"/>
      </rPr>
      <t xml:space="preserve"> rate on a 365-day year</t>
    </r>
  </si>
  <si>
    <r>
      <rPr>
        <b/>
        <sz val="11"/>
        <rFont val="Calibri"/>
        <family val="2"/>
        <scheme val="minor"/>
      </rPr>
      <t>Continuously compounded</t>
    </r>
    <r>
      <rPr>
        <sz val="11"/>
        <rFont val="Calibri"/>
        <family val="2"/>
        <scheme val="minor"/>
      </rPr>
      <t xml:space="preserve"> rate on a 365-day year</t>
    </r>
  </si>
  <si>
    <t>Given a continuously compounded interest rate, what is the equivalent quoted rate</t>
  </si>
  <si>
    <t xml:space="preserve">                                        for a given number of days, and the equivalent effective rate?</t>
  </si>
  <si>
    <t xml:space="preserve">                                        for a given number of days, and the continuously compounded rate?</t>
  </si>
  <si>
    <t xml:space="preserve">                                        the equivalent effective rate, and the continuously compounded rate?</t>
  </si>
  <si>
    <t>Given an effective interest rate, what is the equivalent quoted rate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</si>
</sst>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000%"/>
  </numFmts>
  <fonts count="13" x14ac:knownFonts="1">
    <font>
      <sz val="11"/>
      <color theme="1"/>
      <name val="Calibri"/>
      <family val="2"/>
      <scheme val="minor"/>
    </font>
    <font>
      <sz val="11"/>
      <color rgb="FF3F3F76"/>
      <name val="Calibri"/>
      <family val="2"/>
      <scheme val="minor"/>
    </font>
    <font>
      <b/>
      <u/>
      <sz val="16"/>
      <color theme="1"/>
      <name val="Calibri"/>
      <family val="2"/>
      <scheme val="minor"/>
    </font>
    <font>
      <b/>
      <sz val="11"/>
      <color rgb="FFFF0000"/>
      <name val="Calibri"/>
      <family val="2"/>
      <scheme val="minor"/>
    </font>
    <font>
      <sz val="11"/>
      <color theme="1"/>
      <name val="Calibri"/>
      <family val="2"/>
      <scheme val="minor"/>
    </font>
    <font>
      <sz val="11"/>
      <name val="Calibri"/>
      <family val="2"/>
      <scheme val="minor"/>
    </font>
    <font>
      <b/>
      <sz val="16"/>
      <color rgb="FFFF0000"/>
      <name val="Calibri"/>
      <family val="2"/>
      <scheme val="minor"/>
    </font>
    <font>
      <sz val="11"/>
      <color theme="10"/>
      <name val="Calibri"/>
      <family val="2"/>
      <scheme val="minor"/>
    </font>
    <font>
      <sz val="11"/>
      <color rgb="FF0070C0"/>
      <name val="Calibri"/>
      <family val="2"/>
      <scheme val="minor"/>
    </font>
    <font>
      <i/>
      <sz val="11"/>
      <name val="Calibri"/>
      <family val="2"/>
      <scheme val="minor"/>
    </font>
    <font>
      <b/>
      <sz val="14"/>
      <name val="Calibri"/>
      <family val="2"/>
      <scheme val="minor"/>
    </font>
    <font>
      <b/>
      <sz val="11"/>
      <color theme="1"/>
      <name val="Calibri"/>
      <family val="2"/>
      <scheme val="minor"/>
    </font>
    <font>
      <b/>
      <sz val="11"/>
      <name val="Calibri"/>
      <family val="2"/>
      <scheme val="minor"/>
    </font>
  </fonts>
  <fills count="6">
    <fill>
      <patternFill patternType="none"/>
    </fill>
    <fill>
      <patternFill patternType="gray125"/>
    </fill>
    <fill>
      <patternFill patternType="solid">
        <fgColor rgb="FFFFCC99"/>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79998168889431442"/>
        <bgColor indexed="64"/>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2">
    <xf numFmtId="0" fontId="0" fillId="0" borderId="0"/>
    <xf numFmtId="0" fontId="1" fillId="2" borderId="1" applyNumberFormat="0" applyAlignment="0" applyProtection="0"/>
    <xf numFmtId="0" fontId="3" fillId="4" borderId="0"/>
    <xf numFmtId="0" fontId="6" fillId="3" borderId="0"/>
    <xf numFmtId="0" fontId="4" fillId="3" borderId="0"/>
    <xf numFmtId="0" fontId="9" fillId="3" borderId="0"/>
    <xf numFmtId="0" fontId="10" fillId="3" borderId="10" applyBorder="0"/>
    <xf numFmtId="0" fontId="8" fillId="4" borderId="0">
      <protection locked="0"/>
    </xf>
    <xf numFmtId="0" fontId="2" fillId="3" borderId="0"/>
    <xf numFmtId="0" fontId="7" fillId="3" borderId="0"/>
    <xf numFmtId="44" fontId="4" fillId="0" borderId="0" applyFont="0" applyFill="0" applyBorder="0" applyAlignment="0" applyProtection="0"/>
    <xf numFmtId="0" fontId="5" fillId="4" borderId="0"/>
  </cellStyleXfs>
  <cellXfs count="44">
    <xf numFmtId="0" fontId="0" fillId="0" borderId="0" xfId="0"/>
    <xf numFmtId="0" fontId="0" fillId="0" borderId="0" xfId="0" applyFont="1"/>
    <xf numFmtId="0" fontId="0" fillId="0" borderId="0" xfId="0"/>
    <xf numFmtId="0" fontId="4" fillId="3" borderId="0" xfId="4" applyBorder="1"/>
    <xf numFmtId="0" fontId="4" fillId="3" borderId="2" xfId="4" applyBorder="1"/>
    <xf numFmtId="0" fontId="4" fillId="3" borderId="3" xfId="4" applyBorder="1"/>
    <xf numFmtId="0" fontId="4" fillId="3" borderId="4" xfId="4" applyBorder="1"/>
    <xf numFmtId="0" fontId="4" fillId="3" borderId="5" xfId="4" applyBorder="1"/>
    <xf numFmtId="0" fontId="6" fillId="3" borderId="0" xfId="3" applyBorder="1"/>
    <xf numFmtId="0" fontId="4" fillId="3" borderId="6" xfId="4" applyBorder="1"/>
    <xf numFmtId="0" fontId="10" fillId="3" borderId="0" xfId="6" applyBorder="1"/>
    <xf numFmtId="0" fontId="4" fillId="3" borderId="7" xfId="4" applyBorder="1"/>
    <xf numFmtId="0" fontId="4" fillId="3" borderId="8" xfId="4" applyBorder="1"/>
    <xf numFmtId="0" fontId="7" fillId="3" borderId="8" xfId="9" applyBorder="1"/>
    <xf numFmtId="0" fontId="2" fillId="3" borderId="3" xfId="8" applyBorder="1"/>
    <xf numFmtId="0" fontId="9" fillId="3" borderId="6" xfId="5" applyFont="1" applyBorder="1"/>
    <xf numFmtId="0" fontId="7" fillId="3" borderId="9" xfId="9" applyBorder="1"/>
    <xf numFmtId="0" fontId="5" fillId="4" borderId="0" xfId="11"/>
    <xf numFmtId="0" fontId="5" fillId="4" borderId="2" xfId="11" applyBorder="1"/>
    <xf numFmtId="0" fontId="5" fillId="4" borderId="7" xfId="11" applyBorder="1"/>
    <xf numFmtId="0" fontId="8" fillId="4" borderId="0" xfId="7" applyProtection="1">
      <protection locked="0"/>
    </xf>
    <xf numFmtId="0" fontId="5" fillId="4" borderId="0" xfId="11" applyBorder="1"/>
    <xf numFmtId="0" fontId="11" fillId="0" borderId="0" xfId="0" applyFont="1"/>
    <xf numFmtId="164" fontId="3" fillId="4" borderId="4" xfId="2" applyNumberFormat="1" applyBorder="1" applyProtection="1"/>
    <xf numFmtId="0" fontId="5" fillId="4" borderId="5" xfId="11" applyBorder="1"/>
    <xf numFmtId="164" fontId="3" fillId="4" borderId="6" xfId="2" applyNumberFormat="1" applyBorder="1" applyProtection="1"/>
    <xf numFmtId="164" fontId="3" fillId="4" borderId="9" xfId="2" applyNumberFormat="1" applyBorder="1" applyProtection="1"/>
    <xf numFmtId="0" fontId="5" fillId="4" borderId="5" xfId="11" quotePrefix="1" applyBorder="1"/>
    <xf numFmtId="0" fontId="5" fillId="4" borderId="0" xfId="11" quotePrefix="1" applyBorder="1"/>
    <xf numFmtId="164" fontId="3" fillId="4" borderId="4" xfId="2" applyNumberFormat="1" applyFont="1" applyBorder="1" applyProtection="1"/>
    <xf numFmtId="164" fontId="3" fillId="4" borderId="9" xfId="2" applyNumberFormat="1" applyFont="1" applyBorder="1" applyProtection="1"/>
    <xf numFmtId="164" fontId="8" fillId="4" borderId="0" xfId="7" applyNumberFormat="1" applyProtection="1">
      <protection locked="0"/>
    </xf>
    <xf numFmtId="0" fontId="5" fillId="4" borderId="7" xfId="11" quotePrefix="1" applyBorder="1"/>
    <xf numFmtId="164" fontId="8" fillId="4" borderId="0" xfId="7" applyNumberFormat="1" applyBorder="1" applyProtection="1">
      <protection locked="0"/>
    </xf>
    <xf numFmtId="0" fontId="8" fillId="4" borderId="0" xfId="7" applyBorder="1" applyProtection="1">
      <protection locked="0"/>
    </xf>
    <xf numFmtId="0" fontId="11" fillId="5" borderId="2" xfId="0" applyFont="1" applyFill="1" applyBorder="1" applyAlignment="1">
      <alignment horizontal="center" vertical="top" wrapText="1"/>
    </xf>
    <xf numFmtId="0" fontId="11" fillId="5" borderId="3" xfId="0" applyFont="1" applyFill="1" applyBorder="1" applyAlignment="1">
      <alignment horizontal="center" vertical="top"/>
    </xf>
    <xf numFmtId="0" fontId="11" fillId="5" borderId="4" xfId="0" applyFont="1" applyFill="1" applyBorder="1" applyAlignment="1">
      <alignment horizontal="center" vertical="top"/>
    </xf>
    <xf numFmtId="0" fontId="11" fillId="5" borderId="5" xfId="0" applyFont="1" applyFill="1" applyBorder="1" applyAlignment="1">
      <alignment horizontal="center" vertical="top"/>
    </xf>
    <xf numFmtId="0" fontId="11" fillId="5" borderId="0" xfId="0" applyFont="1" applyFill="1" applyBorder="1" applyAlignment="1">
      <alignment horizontal="center" vertical="top"/>
    </xf>
    <xf numFmtId="0" fontId="11" fillId="5" borderId="6" xfId="0" applyFont="1" applyFill="1" applyBorder="1" applyAlignment="1">
      <alignment horizontal="center" vertical="top"/>
    </xf>
    <xf numFmtId="0" fontId="11" fillId="5" borderId="7" xfId="0" applyFont="1" applyFill="1" applyBorder="1" applyAlignment="1">
      <alignment horizontal="center" vertical="top"/>
    </xf>
    <xf numFmtId="0" fontId="11" fillId="5" borderId="8" xfId="0" applyFont="1" applyFill="1" applyBorder="1" applyAlignment="1">
      <alignment horizontal="center" vertical="top"/>
    </xf>
    <xf numFmtId="0" fontId="11" fillId="5" borderId="9" xfId="0" applyFont="1" applyFill="1" applyBorder="1" applyAlignment="1">
      <alignment horizontal="center" vertical="top"/>
    </xf>
  </cellXfs>
  <cellStyles count="12">
    <cellStyle name="Background" xfId="4"/>
    <cellStyle name="Comment" xfId="5"/>
    <cellStyle name="Currency" xfId="10" builtinId="4" customBuiltin="1"/>
    <cellStyle name="Input" xfId="1" builtinId="20" hidden="1"/>
    <cellStyle name="Inputs" xfId="7"/>
    <cellStyle name="markets" xfId="9"/>
    <cellStyle name="Normal" xfId="0" builtinId="0"/>
    <cellStyle name="Question" xfId="3"/>
    <cellStyle name="Results" xfId="2"/>
    <cellStyle name="Subheadings" xfId="6"/>
    <cellStyle name="Tables" xfId="11"/>
    <cellStyle name="Titles" xfId="8"/>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markets-international.com/" TargetMode="External"/><Relationship Id="rId2" Type="http://schemas.openxmlformats.org/officeDocument/2006/relationships/hyperlink" Target="http://www.markets-international.com/" TargetMode="External"/><Relationship Id="rId1" Type="http://schemas.openxmlformats.org/officeDocument/2006/relationships/hyperlink" Target="http://www.markets-international.com/"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6"/>
  <sheetViews>
    <sheetView tabSelected="1" zoomScaleNormal="100" workbookViewId="0">
      <selection activeCell="D10" sqref="D10"/>
    </sheetView>
  </sheetViews>
  <sheetFormatPr defaultRowHeight="15" x14ac:dyDescent="0.25"/>
  <cols>
    <col min="3" max="3" width="78.42578125" customWidth="1"/>
    <col min="4" max="4" width="19.42578125" customWidth="1"/>
    <col min="5" max="5" width="3.28515625" customWidth="1"/>
    <col min="6" max="6" width="30.28515625" customWidth="1"/>
  </cols>
  <sheetData>
    <row r="1" spans="1:7" s="2" customFormat="1" x14ac:dyDescent="0.25">
      <c r="A1" s="22"/>
      <c r="B1" s="35" t="s">
        <v>10</v>
      </c>
      <c r="C1" s="36"/>
      <c r="D1" s="36"/>
      <c r="E1" s="36"/>
      <c r="F1" s="37"/>
    </row>
    <row r="2" spans="1:7" s="2" customFormat="1" x14ac:dyDescent="0.25">
      <c r="A2" s="22"/>
      <c r="B2" s="38"/>
      <c r="C2" s="39"/>
      <c r="D2" s="39"/>
      <c r="E2" s="39"/>
      <c r="F2" s="40"/>
    </row>
    <row r="3" spans="1:7" s="2" customFormat="1" x14ac:dyDescent="0.25">
      <c r="A3" s="22"/>
      <c r="B3" s="38"/>
      <c r="C3" s="39"/>
      <c r="D3" s="39"/>
      <c r="E3" s="39"/>
      <c r="F3" s="40"/>
    </row>
    <row r="4" spans="1:7" s="2" customFormat="1" ht="15.75" thickBot="1" x14ac:dyDescent="0.3">
      <c r="A4" s="22"/>
      <c r="B4" s="41"/>
      <c r="C4" s="42"/>
      <c r="D4" s="42"/>
      <c r="E4" s="42"/>
      <c r="F4" s="43"/>
    </row>
    <row r="5" spans="1:7" s="2" customFormat="1" ht="15.75" thickBot="1" x14ac:dyDescent="0.3"/>
    <row r="6" spans="1:7" s="1" customFormat="1" ht="21" x14ac:dyDescent="0.35">
      <c r="B6" s="4"/>
      <c r="C6" s="14" t="s">
        <v>5</v>
      </c>
      <c r="D6" s="5"/>
      <c r="E6" s="5"/>
      <c r="F6" s="6"/>
      <c r="G6" s="2"/>
    </row>
    <row r="7" spans="1:7" s="1" customFormat="1" ht="21" x14ac:dyDescent="0.35">
      <c r="B7" s="7"/>
      <c r="C7" s="8" t="s">
        <v>21</v>
      </c>
      <c r="D7" s="3"/>
      <c r="E7" s="3"/>
      <c r="F7" s="9"/>
      <c r="G7" s="2"/>
    </row>
    <row r="8" spans="1:7" ht="21" x14ac:dyDescent="0.35">
      <c r="B8" s="7"/>
      <c r="C8" s="8" t="s">
        <v>28</v>
      </c>
      <c r="D8" s="3"/>
      <c r="E8" s="3"/>
      <c r="F8" s="9"/>
      <c r="G8" s="2"/>
    </row>
    <row r="9" spans="1:7" ht="18.75" x14ac:dyDescent="0.3">
      <c r="B9" s="7"/>
      <c r="C9" s="3"/>
      <c r="D9" s="10" t="s">
        <v>0</v>
      </c>
      <c r="E9" s="3"/>
      <c r="F9" s="9"/>
      <c r="G9" s="2"/>
    </row>
    <row r="10" spans="1:7" x14ac:dyDescent="0.25">
      <c r="B10" s="7"/>
      <c r="C10" s="21" t="s">
        <v>7</v>
      </c>
      <c r="D10" s="31">
        <v>8.7900000000000006E-2</v>
      </c>
      <c r="E10" s="3"/>
      <c r="F10" s="15" t="s">
        <v>1</v>
      </c>
      <c r="G10" s="2"/>
    </row>
    <row r="11" spans="1:7" x14ac:dyDescent="0.25">
      <c r="B11" s="7"/>
      <c r="C11" s="21" t="s">
        <v>6</v>
      </c>
      <c r="D11" s="20">
        <v>37</v>
      </c>
      <c r="E11" s="3"/>
      <c r="F11" s="15"/>
      <c r="G11" s="2"/>
    </row>
    <row r="12" spans="1:7" x14ac:dyDescent="0.25">
      <c r="B12" s="7"/>
      <c r="C12" s="17" t="s">
        <v>3</v>
      </c>
      <c r="D12" s="20">
        <v>360</v>
      </c>
      <c r="E12" s="3"/>
      <c r="F12" s="9"/>
      <c r="G12" s="2"/>
    </row>
    <row r="13" spans="1:7" x14ac:dyDescent="0.25">
      <c r="B13" s="7"/>
      <c r="C13" s="3"/>
      <c r="D13" s="3"/>
      <c r="E13" s="3"/>
      <c r="F13" s="9"/>
      <c r="G13" s="2"/>
    </row>
    <row r="14" spans="1:7" ht="19.5" thickBot="1" x14ac:dyDescent="0.35">
      <c r="B14" s="7"/>
      <c r="C14" s="3"/>
      <c r="D14" s="10" t="s">
        <v>2</v>
      </c>
      <c r="E14" s="3"/>
      <c r="F14" s="9"/>
      <c r="G14" s="2"/>
    </row>
    <row r="15" spans="1:7" s="2" customFormat="1" x14ac:dyDescent="0.25">
      <c r="B15" s="7"/>
      <c r="C15" s="18" t="s">
        <v>9</v>
      </c>
      <c r="D15" s="23">
        <f>D10*365/D12</f>
        <v>8.912083333333333E-2</v>
      </c>
      <c r="E15" s="3"/>
      <c r="F15" s="9"/>
    </row>
    <row r="16" spans="1:7" s="2" customFormat="1" x14ac:dyDescent="0.25">
      <c r="B16" s="7"/>
      <c r="C16" s="24" t="s">
        <v>8</v>
      </c>
      <c r="D16" s="25">
        <f>D10*360/D12</f>
        <v>8.7900000000000006E-2</v>
      </c>
      <c r="E16" s="3"/>
      <c r="F16" s="9"/>
    </row>
    <row r="17" spans="2:7" x14ac:dyDescent="0.25">
      <c r="B17" s="7"/>
      <c r="C17" s="27" t="s">
        <v>11</v>
      </c>
      <c r="D17" s="25">
        <f>(1+D10*D11/D12)^(365/D11)-1</f>
        <v>9.2775374603048411E-2</v>
      </c>
      <c r="E17" s="3"/>
      <c r="F17" s="9"/>
      <c r="G17" s="2"/>
    </row>
    <row r="18" spans="2:7" s="2" customFormat="1" x14ac:dyDescent="0.25">
      <c r="B18" s="7"/>
      <c r="C18" s="24" t="s">
        <v>13</v>
      </c>
      <c r="D18" s="25">
        <f>D17*360/365</f>
        <v>9.1504479060540905E-2</v>
      </c>
      <c r="E18" s="3"/>
      <c r="F18" s="9"/>
    </row>
    <row r="19" spans="2:7" ht="15.75" thickBot="1" x14ac:dyDescent="0.3">
      <c r="B19" s="7"/>
      <c r="C19" s="19" t="s">
        <v>14</v>
      </c>
      <c r="D19" s="26">
        <f>LN(1+D17)</f>
        <v>8.8720675359267018E-2</v>
      </c>
      <c r="E19" s="3"/>
      <c r="F19" s="9"/>
      <c r="G19" s="2"/>
    </row>
    <row r="20" spans="2:7" x14ac:dyDescent="0.25">
      <c r="B20" s="7"/>
      <c r="C20" s="3"/>
      <c r="D20" s="3"/>
      <c r="E20" s="3"/>
      <c r="F20" s="9"/>
      <c r="G20" s="2"/>
    </row>
    <row r="21" spans="2:7" ht="15.75" thickBot="1" x14ac:dyDescent="0.3">
      <c r="B21" s="11"/>
      <c r="C21" s="13" t="s">
        <v>4</v>
      </c>
      <c r="D21" s="13"/>
      <c r="E21" s="12"/>
      <c r="F21" s="16"/>
      <c r="G21" s="2"/>
    </row>
    <row r="22" spans="2:7" s="2" customFormat="1" ht="15.75" thickBot="1" x14ac:dyDescent="0.3"/>
    <row r="23" spans="2:7" s="1" customFormat="1" ht="21" x14ac:dyDescent="0.35">
      <c r="B23" s="4"/>
      <c r="C23" s="14" t="s">
        <v>5</v>
      </c>
      <c r="D23" s="5"/>
      <c r="E23" s="5"/>
      <c r="F23" s="6"/>
      <c r="G23" s="2"/>
    </row>
    <row r="24" spans="2:7" s="1" customFormat="1" ht="21" x14ac:dyDescent="0.35">
      <c r="B24" s="7"/>
      <c r="C24" s="8" t="s">
        <v>16</v>
      </c>
      <c r="D24" s="3"/>
      <c r="E24" s="3"/>
      <c r="F24" s="9"/>
      <c r="G24" s="2"/>
    </row>
    <row r="25" spans="2:7" s="2" customFormat="1" ht="21" x14ac:dyDescent="0.35">
      <c r="B25" s="7"/>
      <c r="C25" s="8" t="s">
        <v>17</v>
      </c>
      <c r="D25" s="3"/>
      <c r="E25" s="3"/>
      <c r="F25" s="9"/>
    </row>
    <row r="26" spans="2:7" s="2" customFormat="1" ht="18.75" x14ac:dyDescent="0.3">
      <c r="B26" s="7"/>
      <c r="C26" s="3"/>
      <c r="D26" s="10" t="s">
        <v>0</v>
      </c>
      <c r="E26" s="3"/>
      <c r="F26" s="9"/>
    </row>
    <row r="27" spans="2:7" s="2" customFormat="1" x14ac:dyDescent="0.25">
      <c r="B27" s="7"/>
      <c r="C27" s="21" t="s">
        <v>7</v>
      </c>
      <c r="D27" s="31">
        <v>0.1</v>
      </c>
      <c r="E27" s="3"/>
      <c r="F27" s="15" t="s">
        <v>1</v>
      </c>
    </row>
    <row r="28" spans="2:7" s="2" customFormat="1" x14ac:dyDescent="0.25">
      <c r="B28" s="7"/>
      <c r="C28" s="17" t="s">
        <v>3</v>
      </c>
      <c r="D28" s="20">
        <v>360</v>
      </c>
      <c r="E28" s="3"/>
      <c r="F28" s="15"/>
    </row>
    <row r="29" spans="2:7" s="2" customFormat="1" x14ac:dyDescent="0.25">
      <c r="B29" s="7"/>
      <c r="C29" s="21" t="s">
        <v>12</v>
      </c>
      <c r="D29" s="20">
        <v>2</v>
      </c>
      <c r="E29" s="3"/>
      <c r="F29" s="15"/>
    </row>
    <row r="30" spans="2:7" s="2" customFormat="1" x14ac:dyDescent="0.25">
      <c r="B30" s="7"/>
      <c r="C30" s="21" t="s">
        <v>20</v>
      </c>
      <c r="D30" s="20">
        <v>4</v>
      </c>
      <c r="E30" s="3"/>
      <c r="F30" s="15"/>
    </row>
    <row r="31" spans="2:7" s="2" customFormat="1" x14ac:dyDescent="0.25">
      <c r="B31" s="7"/>
      <c r="C31" s="3"/>
      <c r="D31" s="3"/>
      <c r="E31" s="3"/>
      <c r="F31" s="9"/>
    </row>
    <row r="32" spans="2:7" s="2" customFormat="1" ht="19.5" thickBot="1" x14ac:dyDescent="0.35">
      <c r="B32" s="7"/>
      <c r="C32" s="3"/>
      <c r="D32" s="10" t="s">
        <v>2</v>
      </c>
      <c r="E32" s="3"/>
      <c r="F32" s="9"/>
    </row>
    <row r="33" spans="2:6" s="2" customFormat="1" x14ac:dyDescent="0.25">
      <c r="B33" s="7"/>
      <c r="C33" s="18" t="str">
        <f>CONCATENATE("Equivalent rate (on a ",TEXT(D28,"#"),"-day year) compounded ",TEXT(D30,"#")," times per 365-day year")</f>
        <v>Equivalent rate (on a 360-day year) compounded 4 times per 365-day year</v>
      </c>
      <c r="D33" s="23">
        <f>((1+D27*365/(D28*D29))^(D29/D30)-1)*D30*D28/365</f>
        <v>9.8763779950015076E-2</v>
      </c>
      <c r="E33" s="3"/>
      <c r="F33" s="9"/>
    </row>
    <row r="34" spans="2:6" s="2" customFormat="1" x14ac:dyDescent="0.25">
      <c r="B34" s="7"/>
      <c r="C34" s="27" t="s">
        <v>15</v>
      </c>
      <c r="D34" s="25">
        <f>(1+D27*365/(D28*D29))^D29-1</f>
        <v>0.10395881558641951</v>
      </c>
      <c r="E34" s="3"/>
      <c r="F34" s="9"/>
    </row>
    <row r="35" spans="2:6" s="2" customFormat="1" ht="15.75" thickBot="1" x14ac:dyDescent="0.3">
      <c r="B35" s="7"/>
      <c r="C35" s="19" t="s">
        <v>14</v>
      </c>
      <c r="D35" s="26">
        <f>LN(1+D34)</f>
        <v>9.8902642436619004E-2</v>
      </c>
      <c r="E35" s="3"/>
      <c r="F35" s="9"/>
    </row>
    <row r="36" spans="2:6" s="2" customFormat="1" x14ac:dyDescent="0.25">
      <c r="B36" s="7"/>
      <c r="C36" s="3"/>
      <c r="D36" s="3"/>
      <c r="E36" s="3"/>
      <c r="F36" s="9"/>
    </row>
    <row r="37" spans="2:6" s="2" customFormat="1" ht="15.75" thickBot="1" x14ac:dyDescent="0.3">
      <c r="B37" s="11"/>
      <c r="C37" s="13" t="s">
        <v>4</v>
      </c>
      <c r="D37" s="13"/>
      <c r="E37" s="12"/>
      <c r="F37" s="16"/>
    </row>
    <row r="38" spans="2:6" s="2" customFormat="1" ht="15.75" thickBot="1" x14ac:dyDescent="0.3"/>
    <row r="39" spans="2:6" s="2" customFormat="1" ht="21" x14ac:dyDescent="0.35">
      <c r="B39" s="4"/>
      <c r="C39" s="14" t="s">
        <v>5</v>
      </c>
      <c r="D39" s="5"/>
      <c r="E39" s="5"/>
      <c r="F39" s="6"/>
    </row>
    <row r="40" spans="2:6" s="2" customFormat="1" ht="21" x14ac:dyDescent="0.35">
      <c r="B40" s="7"/>
      <c r="C40" s="8" t="s">
        <v>25</v>
      </c>
      <c r="D40" s="3"/>
      <c r="E40" s="3"/>
      <c r="F40" s="9"/>
    </row>
    <row r="41" spans="2:6" s="2" customFormat="1" ht="21" x14ac:dyDescent="0.35">
      <c r="B41" s="7"/>
      <c r="C41" s="8" t="s">
        <v>26</v>
      </c>
      <c r="D41" s="3"/>
      <c r="E41" s="3"/>
      <c r="F41" s="9"/>
    </row>
    <row r="42" spans="2:6" s="2" customFormat="1" ht="18.75" x14ac:dyDescent="0.3">
      <c r="B42" s="7"/>
      <c r="C42" s="3"/>
      <c r="D42" s="10" t="s">
        <v>0</v>
      </c>
      <c r="E42" s="3"/>
      <c r="F42" s="9"/>
    </row>
    <row r="43" spans="2:6" s="2" customFormat="1" x14ac:dyDescent="0.25">
      <c r="B43" s="7"/>
      <c r="C43" s="21" t="s">
        <v>24</v>
      </c>
      <c r="D43" s="33">
        <v>8.7900000000000006E-2</v>
      </c>
      <c r="E43" s="3"/>
      <c r="F43" s="15" t="s">
        <v>1</v>
      </c>
    </row>
    <row r="44" spans="2:6" s="2" customFormat="1" x14ac:dyDescent="0.25">
      <c r="B44" s="7"/>
      <c r="C44" s="21" t="s">
        <v>19</v>
      </c>
      <c r="D44" s="34">
        <v>37</v>
      </c>
      <c r="E44" s="3"/>
      <c r="F44" s="15"/>
    </row>
    <row r="45" spans="2:6" s="2" customFormat="1" x14ac:dyDescent="0.25">
      <c r="B45" s="7"/>
      <c r="C45" s="21" t="s">
        <v>18</v>
      </c>
      <c r="D45" s="34">
        <v>360</v>
      </c>
      <c r="E45" s="3"/>
      <c r="F45" s="9"/>
    </row>
    <row r="46" spans="2:6" s="2" customFormat="1" x14ac:dyDescent="0.25">
      <c r="B46" s="7"/>
      <c r="C46" s="3"/>
      <c r="D46" s="3"/>
      <c r="E46" s="3"/>
      <c r="F46" s="9"/>
    </row>
    <row r="47" spans="2:6" s="2" customFormat="1" ht="19.5" thickBot="1" x14ac:dyDescent="0.35">
      <c r="B47" s="7"/>
      <c r="C47" s="3"/>
      <c r="D47" s="10" t="s">
        <v>2</v>
      </c>
      <c r="E47" s="3"/>
      <c r="F47" s="9"/>
    </row>
    <row r="48" spans="2:6" s="2" customFormat="1" x14ac:dyDescent="0.25">
      <c r="B48" s="7"/>
      <c r="C48" s="18" t="str">
        <f>CONCATENATE("Equivalent nominal rate on a ",TEXT(D45,"#"),"-day year")</f>
        <v>Equivalent nominal rate on a 360-day year</v>
      </c>
      <c r="D48" s="29">
        <f>((1+D49)^(D44/365)-1)*D45/D44</f>
        <v>8.7083288186539612E-2</v>
      </c>
      <c r="E48" s="3"/>
      <c r="F48" s="9"/>
    </row>
    <row r="49" spans="2:6" s="2" customFormat="1" ht="15.75" thickBot="1" x14ac:dyDescent="0.3">
      <c r="B49" s="7"/>
      <c r="C49" s="32" t="s">
        <v>22</v>
      </c>
      <c r="D49" s="30">
        <f>EXP(D43)-1</f>
        <v>9.1878928675753313E-2</v>
      </c>
      <c r="E49" s="3"/>
      <c r="F49" s="9"/>
    </row>
    <row r="50" spans="2:6" s="2" customFormat="1" x14ac:dyDescent="0.25">
      <c r="B50" s="7"/>
      <c r="C50" s="3"/>
      <c r="D50" s="3"/>
      <c r="E50" s="3"/>
      <c r="F50" s="9"/>
    </row>
    <row r="51" spans="2:6" s="2" customFormat="1" ht="15.75" thickBot="1" x14ac:dyDescent="0.3">
      <c r="B51" s="11"/>
      <c r="C51" s="13" t="s">
        <v>4</v>
      </c>
      <c r="D51" s="13"/>
      <c r="E51" s="12"/>
      <c r="F51" s="16"/>
    </row>
    <row r="52" spans="2:6" s="2" customFormat="1" ht="15.75" thickBot="1" x14ac:dyDescent="0.3"/>
    <row r="53" spans="2:6" ht="21" x14ac:dyDescent="0.35">
      <c r="B53" s="4"/>
      <c r="C53" s="14" t="s">
        <v>5</v>
      </c>
      <c r="D53" s="5"/>
      <c r="E53" s="5"/>
      <c r="F53" s="6"/>
    </row>
    <row r="54" spans="2:6" ht="21" x14ac:dyDescent="0.35">
      <c r="B54" s="7"/>
      <c r="C54" s="8" t="s">
        <v>29</v>
      </c>
      <c r="D54" s="3"/>
      <c r="E54" s="3"/>
      <c r="F54" s="9"/>
    </row>
    <row r="55" spans="2:6" ht="21" x14ac:dyDescent="0.35">
      <c r="B55" s="7"/>
      <c r="C55" s="8" t="s">
        <v>27</v>
      </c>
      <c r="D55" s="3"/>
      <c r="E55" s="3"/>
      <c r="F55" s="9"/>
    </row>
    <row r="56" spans="2:6" ht="18.75" x14ac:dyDescent="0.3">
      <c r="B56" s="7"/>
      <c r="C56" s="3"/>
      <c r="D56" s="10" t="s">
        <v>0</v>
      </c>
      <c r="E56" s="3"/>
      <c r="F56" s="9"/>
    </row>
    <row r="57" spans="2:6" x14ac:dyDescent="0.25">
      <c r="B57" s="7"/>
      <c r="C57" s="28" t="s">
        <v>11</v>
      </c>
      <c r="D57" s="31">
        <v>8.7900000000000006E-2</v>
      </c>
      <c r="E57" s="3"/>
      <c r="F57" s="15" t="s">
        <v>1</v>
      </c>
    </row>
    <row r="58" spans="2:6" x14ac:dyDescent="0.25">
      <c r="B58" s="7"/>
      <c r="C58" s="21" t="s">
        <v>19</v>
      </c>
      <c r="D58" s="20">
        <v>37</v>
      </c>
      <c r="E58" s="3"/>
      <c r="F58" s="15"/>
    </row>
    <row r="59" spans="2:6" x14ac:dyDescent="0.25">
      <c r="B59" s="7"/>
      <c r="C59" s="17" t="s">
        <v>18</v>
      </c>
      <c r="D59" s="20">
        <v>360</v>
      </c>
      <c r="E59" s="3"/>
      <c r="F59" s="9"/>
    </row>
    <row r="60" spans="2:6" x14ac:dyDescent="0.25">
      <c r="B60" s="7"/>
      <c r="C60" s="3"/>
      <c r="D60" s="3"/>
      <c r="E60" s="3"/>
      <c r="F60" s="9"/>
    </row>
    <row r="61" spans="2:6" ht="19.5" thickBot="1" x14ac:dyDescent="0.35">
      <c r="B61" s="7"/>
      <c r="C61" s="3"/>
      <c r="D61" s="10" t="s">
        <v>2</v>
      </c>
      <c r="E61" s="3"/>
      <c r="F61" s="9"/>
    </row>
    <row r="62" spans="2:6" x14ac:dyDescent="0.25">
      <c r="B62" s="7"/>
      <c r="C62" s="18" t="str">
        <f>CONCATENATE("Equivalent nominal rate on a ",TEXT(D59,"#"),"-day year")</f>
        <v>Equivalent nominal rate on a 360-day year</v>
      </c>
      <c r="D62" s="29">
        <f>((1+D57)^(D58/365)-1)*D59/D58</f>
        <v>8.3450975714151207E-2</v>
      </c>
      <c r="E62" s="3"/>
      <c r="F62" s="9"/>
    </row>
    <row r="63" spans="2:6" ht="15.75" thickBot="1" x14ac:dyDescent="0.3">
      <c r="B63" s="7"/>
      <c r="C63" s="19" t="s">
        <v>23</v>
      </c>
      <c r="D63" s="30">
        <f>LN(1+D57)</f>
        <v>8.4249232444899999E-2</v>
      </c>
      <c r="E63" s="3"/>
      <c r="F63" s="9"/>
    </row>
    <row r="64" spans="2:6" x14ac:dyDescent="0.25">
      <c r="B64" s="7"/>
      <c r="C64" s="3"/>
      <c r="D64" s="3"/>
      <c r="E64" s="3"/>
      <c r="F64" s="9"/>
    </row>
    <row r="65" spans="2:6" ht="15.75" thickBot="1" x14ac:dyDescent="0.3">
      <c r="B65" s="11"/>
      <c r="C65" s="13" t="s">
        <v>4</v>
      </c>
      <c r="D65" s="13"/>
      <c r="E65" s="12"/>
      <c r="F65" s="16"/>
    </row>
    <row r="66" spans="2:6" x14ac:dyDescent="0.25">
      <c r="B66" s="2"/>
      <c r="C66" s="2"/>
      <c r="D66" s="2"/>
      <c r="E66" s="2"/>
      <c r="F66" s="2"/>
    </row>
  </sheetData>
  <sheetProtection sheet="1" objects="1" scenarios="1" selectLockedCells="1"/>
  <mergeCells count="1">
    <mergeCell ref="B1:F4"/>
  </mergeCells>
  <dataValidations count="2">
    <dataValidation type="custom" errorStyle="information" showDropDown="1" showErrorMessage="1" error="The year basis should normally be 360 or 365" sqref="D12 D28 D59 D45">
      <formula1>OR(D12=360,D12=365)</formula1>
    </dataValidation>
    <dataValidation type="whole" operator="greaterThan" allowBlank="1" showInputMessage="1" showErrorMessage="1" errorTitle="Number of days" error="This should be a whole number" sqref="D11 D29:D30 D58 D44">
      <formula1>0</formula1>
    </dataValidation>
  </dataValidations>
  <hyperlinks>
    <hyperlink ref="C21" r:id="rId1" display="www.markets-international.com"/>
    <hyperlink ref="C37" r:id="rId2" display="www.markets-international.com"/>
    <hyperlink ref="C65" r:id="rId3" display="www.markets-international.com"/>
  </hyperlinks>
  <printOptions horizontalCentered="1"/>
  <pageMargins left="0" right="0" top="0.74803149606299213" bottom="0.74803149606299213" header="0.31496062992125984" footer="0.31496062992125984"/>
  <pageSetup paperSize="9" scale="6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dc:creator>
  <cp:lastModifiedBy>Bob</cp:lastModifiedBy>
  <cp:lastPrinted>2011-12-03T13:02:20Z</cp:lastPrinted>
  <dcterms:created xsi:type="dcterms:W3CDTF">2011-01-13T14:26:35Z</dcterms:created>
  <dcterms:modified xsi:type="dcterms:W3CDTF">2012-02-22T07:40:36Z</dcterms:modified>
</cp:coreProperties>
</file>